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<sst xmlns="http://schemas.openxmlformats.org/spreadsheetml/2006/main" count="100" uniqueCount="97">
  <si>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</si>
  <si>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</si>
  <si>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</si>
  <si>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</si>
  <si>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</si>
  <si>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</si>
  <si>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</si>
  <si>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</si>
  <si>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</si>
  <si>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</si>
  <si>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</si>
  <si>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</si>
  <si>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</si>
  <si>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</si>
  <si>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</si>
  <si>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</si>
  <si>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</si>
  <si>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</si>
  <si>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</si>
  <si>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</si>
  <si>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</si>
  <si>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</si>
  <si>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</si>
  <si>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</si>
  <si>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</si>
  <si>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</si>
  <si>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</si>
  <si>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</si>
  <si>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</si>
  <si>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</si>
  <si>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</si>
  <si>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</si>
  <si>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</si>
  <si>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</si>
  <si>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</si>
  <si>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</si>
  <si>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</si>
  <si>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</si>
  <si>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</si>
  <si>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</si>
  <si>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</si>
  <si>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</si>
  <si>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</si>
  <si>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</si>
  <si>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</si>
  <si>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</si>
  <si>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</si>
  <si>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</si>
  <si>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</si>
  <si>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</si>
  <si>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</si>
  <si>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</si>
  <si>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</si>
  <si>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</si>
  <si>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</si>
  <si>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</si>
  <si>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</si>
  <si>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</si>
  <si>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</si>
  <si>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</si>
  <si>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</si>
  <si>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</si>
  <si>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</si>
  <si>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</si>
  <si>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</si>
  <si>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</si>
  <si>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</si>
  <si>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</si>
  <si>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</si>
  <si>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</si>
  <si>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</si>
  <si>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</si>
  <si>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</si>
  <si>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</si>
  <si>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</si>
  <si>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</si>
  <si>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</si>
  <si>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</si>
  <si>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</si>
  <si>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</si>
  <si>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</si>
  <si>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</si>
  <si>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</si>
  <si>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</si>
  <si>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</si>
  <si>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</si>
  <si>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</si>
  <si>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</si>
  <si>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</si>
  <si>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</si>
  <si>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 xml:space="preserve">Надійшло з
 01 січня по 
02 лютого,            тис. грн. </t>
  </si>
  <si>
    <t>План на           січень - лютий з урахуванням змін, 
тис. грн.</t>
  </si>
  <si>
    <t>План на
январь - февраль с учетом изменений, тыс. грн.</t>
  </si>
  <si>
    <t xml:space="preserve">Поступило          с 01 января
по 02 февраля,
тыс. грн. </t>
  </si>
  <si>
    <t>в 9.6 р.б.</t>
  </si>
  <si>
    <t>в 27.3 р.б.</t>
  </si>
  <si>
    <t>в 4.9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</si>
</sst>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35">
      <selection activeCell="A44" sqref="A44:F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84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91</v>
      </c>
      <c r="D4" s="74" t="s">
        <v>90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194182.1</v>
      </c>
      <c r="D7" s="46">
        <v>114516.647</v>
      </c>
      <c r="E7" s="47">
        <f>D7/B7*100</f>
        <v>8.020215498826907</v>
      </c>
      <c r="F7" s="48">
        <f>D7/C7*100</f>
        <v>58.973843109122825</v>
      </c>
    </row>
    <row r="8" spans="1:6" ht="15.75">
      <c r="A8" s="57" t="s">
        <v>49</v>
      </c>
      <c r="B8" s="49">
        <v>2250</v>
      </c>
      <c r="C8" s="45">
        <v>63.5</v>
      </c>
      <c r="D8" s="46">
        <v>9.72</v>
      </c>
      <c r="E8" s="47">
        <f>D8/B8*100</f>
        <v>0.432</v>
      </c>
      <c r="F8" s="48">
        <f>D8/C8*100</f>
        <v>15.30708661417323</v>
      </c>
    </row>
    <row r="9" spans="1:6" ht="15.75">
      <c r="A9" s="56" t="s">
        <v>64</v>
      </c>
      <c r="B9" s="49">
        <v>173790</v>
      </c>
      <c r="C9" s="45">
        <v>20070</v>
      </c>
      <c r="D9" s="46">
        <v>10647.099</v>
      </c>
      <c r="E9" s="47">
        <f aca="true" t="shared" si="0" ref="E9:E22">D9/B9*100</f>
        <v>6.126416364577939</v>
      </c>
      <c r="F9" s="48">
        <f aca="true" t="shared" si="1" ref="F9:F22">D9/C9*100</f>
        <v>53.04982062780269</v>
      </c>
    </row>
    <row r="10" spans="1:6" ht="15.75">
      <c r="A10" s="57" t="s">
        <v>43</v>
      </c>
      <c r="B10" s="50">
        <f>B11+B15+B17</f>
        <v>629050</v>
      </c>
      <c r="C10" s="50">
        <f>C11+C15+C17</f>
        <v>112053.4</v>
      </c>
      <c r="D10" s="50">
        <f>D11+D15+D16+D17</f>
        <v>59213.115999999995</v>
      </c>
      <c r="E10" s="47">
        <f t="shared" si="0"/>
        <v>9.413101661235194</v>
      </c>
      <c r="F10" s="48">
        <f t="shared" si="1"/>
        <v>52.843658469979495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52385.4</v>
      </c>
      <c r="D11" s="53">
        <f>SUM(D12:D14)</f>
        <v>28129.742</v>
      </c>
      <c r="E11" s="47">
        <f t="shared" si="0"/>
        <v>8.0114325586694</v>
      </c>
      <c r="F11" s="48">
        <f t="shared" si="1"/>
        <v>53.69767530647852</v>
      </c>
    </row>
    <row r="12" spans="1:6" s="12" customFormat="1" ht="31.5">
      <c r="A12" s="51" t="s">
        <v>45</v>
      </c>
      <c r="B12" s="52">
        <v>27890</v>
      </c>
      <c r="C12" s="53">
        <v>5860</v>
      </c>
      <c r="D12" s="54">
        <v>5567.198</v>
      </c>
      <c r="E12" s="47">
        <f t="shared" si="0"/>
        <v>19.96126927214055</v>
      </c>
      <c r="F12" s="48">
        <f t="shared" si="1"/>
        <v>95.00337883959045</v>
      </c>
    </row>
    <row r="13" spans="1:6" s="12" customFormat="1" ht="15.75">
      <c r="A13" s="51" t="s">
        <v>24</v>
      </c>
      <c r="B13" s="52">
        <v>319830</v>
      </c>
      <c r="C13" s="53">
        <v>45830</v>
      </c>
      <c r="D13" s="54">
        <v>22146.047</v>
      </c>
      <c r="E13" s="47">
        <f t="shared" si="0"/>
        <v>6.924318231560517</v>
      </c>
      <c r="F13" s="48">
        <f t="shared" si="1"/>
        <v>48.322162339079206</v>
      </c>
    </row>
    <row r="14" spans="1:6" s="12" customFormat="1" ht="15.75">
      <c r="A14" s="51" t="s">
        <v>25</v>
      </c>
      <c r="B14" s="52">
        <v>3400</v>
      </c>
      <c r="C14" s="53">
        <v>695.4</v>
      </c>
      <c r="D14" s="81">
        <v>416.497</v>
      </c>
      <c r="E14" s="47">
        <f t="shared" si="0"/>
        <v>12.249911764705883</v>
      </c>
      <c r="F14" s="48">
        <f t="shared" si="1"/>
        <v>59.89315501869428</v>
      </c>
    </row>
    <row r="15" spans="1:6" s="12" customFormat="1" ht="15.75">
      <c r="A15" s="55" t="s">
        <v>26</v>
      </c>
      <c r="B15" s="52">
        <v>350</v>
      </c>
      <c r="C15" s="53">
        <v>68</v>
      </c>
      <c r="D15" s="54">
        <v>55.834</v>
      </c>
      <c r="E15" s="47">
        <f t="shared" si="0"/>
        <v>15.95257142857143</v>
      </c>
      <c r="F15" s="48">
        <f t="shared" si="1"/>
        <v>82.10882352941177</v>
      </c>
    </row>
    <row r="16" spans="1:6" s="12" customFormat="1" ht="51.75" customHeight="1">
      <c r="A16" s="55" t="s">
        <v>87</v>
      </c>
      <c r="B16" s="52"/>
      <c r="C16" s="53"/>
      <c r="D16" s="54">
        <v>-5.906</v>
      </c>
      <c r="E16" s="47"/>
      <c r="F16" s="48"/>
    </row>
    <row r="17" spans="1:6" s="12" customFormat="1" ht="15.75">
      <c r="A17" s="55" t="s">
        <v>86</v>
      </c>
      <c r="B17" s="52">
        <v>277580</v>
      </c>
      <c r="C17" s="53">
        <v>59600</v>
      </c>
      <c r="D17" s="54">
        <v>31033.446</v>
      </c>
      <c r="E17" s="47">
        <f t="shared" si="0"/>
        <v>11.180000720513005</v>
      </c>
      <c r="F17" s="48">
        <f t="shared" si="1"/>
        <v>52.06954026845637</v>
      </c>
    </row>
    <row r="18" spans="1:6" ht="15.75">
      <c r="A18" s="56" t="s">
        <v>28</v>
      </c>
      <c r="B18" s="49">
        <v>500</v>
      </c>
      <c r="C18" s="45">
        <v>46.7</v>
      </c>
      <c r="D18" s="44">
        <v>90.56</v>
      </c>
      <c r="E18" s="47">
        <f t="shared" si="0"/>
        <v>18.112000000000002</v>
      </c>
      <c r="F18" s="48">
        <f t="shared" si="1"/>
        <v>193.91862955032119</v>
      </c>
    </row>
    <row r="19" spans="1:6" ht="31.5">
      <c r="A19" s="56" t="s">
        <v>60</v>
      </c>
      <c r="B19" s="49">
        <v>30390</v>
      </c>
      <c r="C19" s="45">
        <v>3540.2</v>
      </c>
      <c r="D19" s="46">
        <v>2656.378</v>
      </c>
      <c r="E19" s="47">
        <f t="shared" si="0"/>
        <v>8.740960842382362</v>
      </c>
      <c r="F19" s="48">
        <f t="shared" si="1"/>
        <v>75.03468730580194</v>
      </c>
    </row>
    <row r="20" spans="1:6" ht="63">
      <c r="A20" s="56" t="s">
        <v>29</v>
      </c>
      <c r="B20" s="49">
        <v>10000</v>
      </c>
      <c r="C20" s="45">
        <v>1632</v>
      </c>
      <c r="D20" s="46">
        <v>1021.427</v>
      </c>
      <c r="E20" s="47">
        <f t="shared" si="0"/>
        <v>10.21427</v>
      </c>
      <c r="F20" s="48">
        <f t="shared" si="1"/>
        <v>62.587438725490195</v>
      </c>
    </row>
    <row r="21" spans="1:6" ht="15.75">
      <c r="A21" s="56" t="s">
        <v>30</v>
      </c>
      <c r="B21" s="49">
        <v>650</v>
      </c>
      <c r="C21" s="45">
        <v>79.1</v>
      </c>
      <c r="D21" s="46">
        <v>36.154</v>
      </c>
      <c r="E21" s="47">
        <f t="shared" si="0"/>
        <v>5.562153846153847</v>
      </c>
      <c r="F21" s="48">
        <f t="shared" si="1"/>
        <v>45.706700379266756</v>
      </c>
    </row>
    <row r="22" spans="1:6" ht="15.75">
      <c r="A22" s="57" t="s">
        <v>31</v>
      </c>
      <c r="B22" s="49">
        <v>4000</v>
      </c>
      <c r="C22" s="45">
        <v>690</v>
      </c>
      <c r="D22" s="44">
        <v>666.833</v>
      </c>
      <c r="E22" s="47">
        <f t="shared" si="0"/>
        <v>16.670825</v>
      </c>
      <c r="F22" s="48">
        <f t="shared" si="1"/>
        <v>96.64246376811593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188857.934</v>
      </c>
      <c r="E23" s="83">
        <f aca="true" t="shared" si="2" ref="E23:E45">D23/B23*100</f>
        <v>8.288768565008251</v>
      </c>
      <c r="F23" s="84">
        <f aca="true" t="shared" si="3" ref="F23:F45">D23/C23*100</f>
        <v>56.823817160462994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371559.294</v>
      </c>
      <c r="D24" s="45">
        <f>SUM(D25:D33)</f>
        <v>216058.88799999998</v>
      </c>
      <c r="E24" s="47">
        <f t="shared" si="2"/>
        <v>10.73095029351654</v>
      </c>
      <c r="F24" s="48">
        <f t="shared" si="3"/>
        <v>58.149235260415786</v>
      </c>
    </row>
    <row r="25" spans="1:6" ht="35.25" customHeight="1">
      <c r="A25" s="78" t="s">
        <v>34</v>
      </c>
      <c r="B25" s="112">
        <v>411622.4</v>
      </c>
      <c r="C25" s="53">
        <v>63389.8</v>
      </c>
      <c r="D25" s="61">
        <v>47542.35</v>
      </c>
      <c r="E25" s="47">
        <f t="shared" si="2"/>
        <v>11.549990962590956</v>
      </c>
      <c r="F25" s="48">
        <f t="shared" si="3"/>
        <v>74.99999999999999</v>
      </c>
    </row>
    <row r="26" spans="1:6" ht="34.5" customHeight="1">
      <c r="A26" s="78" t="s">
        <v>35</v>
      </c>
      <c r="B26" s="112">
        <v>395586.9</v>
      </c>
      <c r="C26" s="53">
        <v>76963.8</v>
      </c>
      <c r="D26" s="61">
        <v>57722.9</v>
      </c>
      <c r="E26" s="47">
        <f t="shared" si="2"/>
        <v>14.591711707339144</v>
      </c>
      <c r="F26" s="48">
        <f t="shared" si="3"/>
        <v>75.00006496560721</v>
      </c>
    </row>
    <row r="27" spans="1:6" ht="162.75" customHeight="1">
      <c r="A27" s="107" t="s">
        <v>69</v>
      </c>
      <c r="B27" s="113">
        <v>532770.3</v>
      </c>
      <c r="C27" s="53">
        <v>127046</v>
      </c>
      <c r="D27" s="61">
        <v>65603.469</v>
      </c>
      <c r="E27" s="47">
        <f t="shared" si="2"/>
        <v>12.313649803677118</v>
      </c>
      <c r="F27" s="48">
        <f t="shared" si="3"/>
        <v>51.63757143082033</v>
      </c>
    </row>
    <row r="28" spans="1:6" ht="93" customHeight="1">
      <c r="A28" s="108" t="s">
        <v>70</v>
      </c>
      <c r="B28" s="114">
        <v>1136.5</v>
      </c>
      <c r="C28" s="53">
        <v>221.5</v>
      </c>
      <c r="D28" s="61">
        <v>134</v>
      </c>
      <c r="E28" s="47">
        <f t="shared" si="2"/>
        <v>11.790585129784425</v>
      </c>
      <c r="F28" s="48">
        <f t="shared" si="3"/>
        <v>60.496613995485326</v>
      </c>
    </row>
    <row r="29" spans="1:6" ht="249" customHeight="1">
      <c r="A29" s="109" t="s">
        <v>71</v>
      </c>
      <c r="B29" s="114">
        <v>608528.8</v>
      </c>
      <c r="C29" s="60">
        <v>93874.6</v>
      </c>
      <c r="D29" s="61">
        <v>40629.408</v>
      </c>
      <c r="E29" s="47">
        <f t="shared" si="2"/>
        <v>6.676661482578967</v>
      </c>
      <c r="F29" s="48">
        <f t="shared" si="3"/>
        <v>43.28051251350205</v>
      </c>
    </row>
    <row r="30" spans="1:6" ht="203.25" customHeight="1">
      <c r="A30" s="109" t="s">
        <v>72</v>
      </c>
      <c r="B30" s="114">
        <v>4359.6</v>
      </c>
      <c r="C30" s="60">
        <v>643.251</v>
      </c>
      <c r="D30" s="61">
        <v>308.351</v>
      </c>
      <c r="E30" s="47">
        <f t="shared" si="2"/>
        <v>7.0729195339021915</v>
      </c>
      <c r="F30" s="48">
        <f t="shared" si="3"/>
        <v>47.93634211217706</v>
      </c>
    </row>
    <row r="31" spans="1:6" ht="63" customHeight="1">
      <c r="A31" s="109" t="s">
        <v>75</v>
      </c>
      <c r="B31" s="112">
        <v>38867.2</v>
      </c>
      <c r="C31" s="53">
        <v>5756.9</v>
      </c>
      <c r="D31" s="61">
        <v>2530.65</v>
      </c>
      <c r="E31" s="47">
        <f t="shared" si="2"/>
        <v>6.51101700148197</v>
      </c>
      <c r="F31" s="48">
        <f t="shared" si="3"/>
        <v>43.95855408292658</v>
      </c>
    </row>
    <row r="32" spans="1:6" ht="76.5" customHeight="1">
      <c r="A32" s="109" t="s">
        <v>73</v>
      </c>
      <c r="B32" s="114">
        <v>13174.6</v>
      </c>
      <c r="C32" s="53">
        <v>2195.9</v>
      </c>
      <c r="D32" s="61">
        <v>1098</v>
      </c>
      <c r="E32" s="47">
        <f t="shared" si="2"/>
        <v>8.334218875715392</v>
      </c>
      <c r="F32" s="48">
        <f t="shared" si="3"/>
        <v>50.00227697071815</v>
      </c>
    </row>
    <row r="33" spans="1:6" ht="20.25" customHeight="1">
      <c r="A33" s="110" t="s">
        <v>74</v>
      </c>
      <c r="B33" s="112">
        <v>7371.73</v>
      </c>
      <c r="C33" s="53">
        <v>1467.543</v>
      </c>
      <c r="D33" s="61">
        <v>489.76</v>
      </c>
      <c r="E33" s="47">
        <f t="shared" si="2"/>
        <v>6.643759334647363</v>
      </c>
      <c r="F33" s="48">
        <f t="shared" si="3"/>
        <v>33.37278703247537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703916.294</v>
      </c>
      <c r="D34" s="63">
        <f>D23+D24</f>
        <v>404916.822</v>
      </c>
      <c r="E34" s="83">
        <f t="shared" si="2"/>
        <v>9.434446465635157</v>
      </c>
      <c r="F34" s="84">
        <f t="shared" si="3"/>
        <v>57.52343360303007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172.8</v>
      </c>
      <c r="D36" s="64">
        <v>80.091</v>
      </c>
      <c r="E36" s="47">
        <f t="shared" si="2"/>
        <v>14.970280373831773</v>
      </c>
      <c r="F36" s="48">
        <f t="shared" si="3"/>
        <v>46.34895833333333</v>
      </c>
    </row>
    <row r="37" spans="1:6" ht="69" customHeight="1">
      <c r="A37" s="56" t="s">
        <v>38</v>
      </c>
      <c r="B37" s="49">
        <v>710</v>
      </c>
      <c r="C37" s="102">
        <v>40</v>
      </c>
      <c r="D37" s="49">
        <v>385.451</v>
      </c>
      <c r="E37" s="47">
        <f t="shared" si="2"/>
        <v>54.28887323943662</v>
      </c>
      <c r="F37" s="48" t="s">
        <v>94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42.254</v>
      </c>
      <c r="E38" s="47">
        <f t="shared" si="2"/>
        <v>22.717204301075267</v>
      </c>
      <c r="F38" s="48">
        <f t="shared" si="3"/>
        <v>140.84666666666666</v>
      </c>
    </row>
    <row r="39" spans="1:6" s="14" customFormat="1" ht="47.25">
      <c r="A39" s="56" t="s">
        <v>39</v>
      </c>
      <c r="B39" s="49">
        <v>2500</v>
      </c>
      <c r="C39" s="102">
        <v>105</v>
      </c>
      <c r="D39" s="49">
        <v>2863.34</v>
      </c>
      <c r="E39" s="47">
        <f t="shared" si="2"/>
        <v>114.5336</v>
      </c>
      <c r="F39" s="48" t="s">
        <v>95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350</v>
      </c>
      <c r="D41" s="65">
        <v>68.126</v>
      </c>
      <c r="E41" s="47">
        <f t="shared" si="2"/>
        <v>3.4063000000000003</v>
      </c>
      <c r="F41" s="48">
        <f t="shared" si="3"/>
        <v>19.464571428571432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697.8</v>
      </c>
      <c r="D42" s="59">
        <f>SUM(D36:D41)</f>
        <v>3439.2620000000006</v>
      </c>
      <c r="E42" s="83">
        <f t="shared" si="2"/>
        <v>43.36479636867987</v>
      </c>
      <c r="F42" s="84" t="s">
        <v>96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704614.094</v>
      </c>
      <c r="D43" s="59">
        <f>D34+D42</f>
        <v>408356.084</v>
      </c>
      <c r="E43" s="83">
        <f t="shared" si="2"/>
        <v>9.497030722637824</v>
      </c>
      <c r="F43" s="84">
        <f t="shared" si="3"/>
        <v>57.95457222290532</v>
      </c>
    </row>
    <row r="44" spans="1:6" s="101" customFormat="1" ht="47.25">
      <c r="A44" s="119" t="s">
        <v>46</v>
      </c>
      <c r="B44" s="117">
        <v>2136</v>
      </c>
      <c r="C44" s="117"/>
      <c r="D44" s="45">
        <v>803.752</v>
      </c>
      <c r="E44" s="47">
        <f t="shared" si="2"/>
        <v>37.62883895131086</v>
      </c>
      <c r="F44" s="118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704614.094</v>
      </c>
      <c r="D45" s="59">
        <f>D43+D44</f>
        <v>409159.83599999995</v>
      </c>
      <c r="E45" s="83">
        <f t="shared" si="2"/>
        <v>9.510998651702195</v>
      </c>
      <c r="F45" s="84">
        <f t="shared" si="3"/>
        <v>58.06864203882927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3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40">
      <selection activeCell="D44" sqref="D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85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92</v>
      </c>
      <c r="D4" s="30" t="s">
        <v>93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194182.1</v>
      </c>
      <c r="D7" s="46">
        <v>114516.647</v>
      </c>
      <c r="E7" s="47">
        <f>D7/B7*100</f>
        <v>8.020215498826907</v>
      </c>
      <c r="F7" s="48">
        <f>D7/C7*100</f>
        <v>58.973843109122825</v>
      </c>
    </row>
    <row r="8" spans="1:6" ht="15.75">
      <c r="A8" s="85" t="s">
        <v>1</v>
      </c>
      <c r="B8" s="49">
        <v>2250</v>
      </c>
      <c r="C8" s="45">
        <v>63.5</v>
      </c>
      <c r="D8" s="46">
        <v>9.72</v>
      </c>
      <c r="E8" s="47">
        <f>D8/B8*100</f>
        <v>0.432</v>
      </c>
      <c r="F8" s="48">
        <f>D8/C8*100</f>
        <v>15.30708661417323</v>
      </c>
    </row>
    <row r="9" spans="1:6" ht="15.75">
      <c r="A9" s="86" t="s">
        <v>65</v>
      </c>
      <c r="B9" s="49">
        <v>173790</v>
      </c>
      <c r="C9" s="45">
        <v>20070</v>
      </c>
      <c r="D9" s="46">
        <v>10647.099</v>
      </c>
      <c r="E9" s="47">
        <f aca="true" t="shared" si="0" ref="E9:E45">D9/B9*100</f>
        <v>6.126416364577939</v>
      </c>
      <c r="F9" s="48">
        <f aca="true" t="shared" si="1" ref="F9:F45">D9/C9*100</f>
        <v>53.04982062780269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112053.4</v>
      </c>
      <c r="D10" s="50">
        <f>D11+D15+D16+D17</f>
        <v>59213.115999999995</v>
      </c>
      <c r="E10" s="47">
        <f t="shared" si="0"/>
        <v>9.413101661235194</v>
      </c>
      <c r="F10" s="48">
        <f t="shared" si="1"/>
        <v>52.843658469979495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52385.4</v>
      </c>
      <c r="D11" s="53">
        <f>SUM(D12:D14)</f>
        <v>28129.742</v>
      </c>
      <c r="E11" s="47">
        <f t="shared" si="0"/>
        <v>8.0114325586694</v>
      </c>
      <c r="F11" s="48">
        <f t="shared" si="1"/>
        <v>53.69767530647852</v>
      </c>
    </row>
    <row r="12" spans="1:6" s="13" customFormat="1" ht="31.5">
      <c r="A12" s="88" t="s">
        <v>18</v>
      </c>
      <c r="B12" s="52">
        <v>27890</v>
      </c>
      <c r="C12" s="53">
        <v>5860</v>
      </c>
      <c r="D12" s="54">
        <v>5567.198</v>
      </c>
      <c r="E12" s="47">
        <f t="shared" si="0"/>
        <v>19.96126927214055</v>
      </c>
      <c r="F12" s="48">
        <f t="shared" si="1"/>
        <v>95.00337883959045</v>
      </c>
    </row>
    <row r="13" spans="1:6" s="13" customFormat="1" ht="15.75">
      <c r="A13" s="89" t="s">
        <v>62</v>
      </c>
      <c r="B13" s="52">
        <v>319830</v>
      </c>
      <c r="C13" s="53">
        <v>45830</v>
      </c>
      <c r="D13" s="54">
        <v>22146.047</v>
      </c>
      <c r="E13" s="47">
        <f t="shared" si="0"/>
        <v>6.924318231560517</v>
      </c>
      <c r="F13" s="48">
        <f t="shared" si="1"/>
        <v>48.322162339079206</v>
      </c>
    </row>
    <row r="14" spans="1:6" s="13" customFormat="1" ht="15.75">
      <c r="A14" s="87" t="s">
        <v>15</v>
      </c>
      <c r="B14" s="52">
        <v>3400</v>
      </c>
      <c r="C14" s="53">
        <v>695.4</v>
      </c>
      <c r="D14" s="81">
        <v>416.497</v>
      </c>
      <c r="E14" s="47">
        <f t="shared" si="0"/>
        <v>12.249911764705883</v>
      </c>
      <c r="F14" s="48">
        <f t="shared" si="1"/>
        <v>59.89315501869428</v>
      </c>
    </row>
    <row r="15" spans="1:6" s="13" customFormat="1" ht="15.75">
      <c r="A15" s="90" t="s">
        <v>2</v>
      </c>
      <c r="B15" s="52">
        <v>350</v>
      </c>
      <c r="C15" s="53">
        <v>68</v>
      </c>
      <c r="D15" s="54">
        <v>55.834</v>
      </c>
      <c r="E15" s="47">
        <f t="shared" si="0"/>
        <v>15.95257142857143</v>
      </c>
      <c r="F15" s="48">
        <f t="shared" si="1"/>
        <v>82.10882352941177</v>
      </c>
    </row>
    <row r="16" spans="1:6" s="13" customFormat="1" ht="52.5" customHeight="1">
      <c r="A16" s="90" t="s">
        <v>88</v>
      </c>
      <c r="B16" s="52"/>
      <c r="C16" s="53"/>
      <c r="D16" s="54">
        <v>-5.906</v>
      </c>
      <c r="E16" s="47"/>
      <c r="F16" s="48"/>
    </row>
    <row r="17" spans="1:6" s="13" customFormat="1" ht="15.75">
      <c r="A17" s="90" t="s">
        <v>89</v>
      </c>
      <c r="B17" s="52">
        <v>277580</v>
      </c>
      <c r="C17" s="53">
        <v>59600</v>
      </c>
      <c r="D17" s="54">
        <v>31033.446</v>
      </c>
      <c r="E17" s="47">
        <f t="shared" si="0"/>
        <v>11.180000720513005</v>
      </c>
      <c r="F17" s="48">
        <f t="shared" si="1"/>
        <v>52.06954026845637</v>
      </c>
    </row>
    <row r="18" spans="1:6" ht="30.75" customHeight="1">
      <c r="A18" s="86" t="s">
        <v>10</v>
      </c>
      <c r="B18" s="49">
        <v>500</v>
      </c>
      <c r="C18" s="45">
        <v>46.7</v>
      </c>
      <c r="D18" s="44">
        <v>90.56</v>
      </c>
      <c r="E18" s="47">
        <f t="shared" si="0"/>
        <v>18.112000000000002</v>
      </c>
      <c r="F18" s="48">
        <f t="shared" si="1"/>
        <v>193.91862955032119</v>
      </c>
    </row>
    <row r="19" spans="1:6" ht="31.5">
      <c r="A19" s="91" t="s">
        <v>61</v>
      </c>
      <c r="B19" s="49">
        <v>30390</v>
      </c>
      <c r="C19" s="45">
        <v>3540.2</v>
      </c>
      <c r="D19" s="46">
        <v>2656.378</v>
      </c>
      <c r="E19" s="47">
        <f t="shared" si="0"/>
        <v>8.740960842382362</v>
      </c>
      <c r="F19" s="48">
        <f t="shared" si="1"/>
        <v>75.03468730580194</v>
      </c>
    </row>
    <row r="20" spans="1:6" ht="78.75">
      <c r="A20" s="91" t="s">
        <v>19</v>
      </c>
      <c r="B20" s="49">
        <v>10000</v>
      </c>
      <c r="C20" s="45">
        <v>1632</v>
      </c>
      <c r="D20" s="46">
        <v>1021.427</v>
      </c>
      <c r="E20" s="47">
        <f t="shared" si="0"/>
        <v>10.21427</v>
      </c>
      <c r="F20" s="48">
        <f t="shared" si="1"/>
        <v>62.587438725490195</v>
      </c>
    </row>
    <row r="21" spans="1:6" ht="18" customHeight="1">
      <c r="A21" s="91" t="s">
        <v>3</v>
      </c>
      <c r="B21" s="49">
        <v>650</v>
      </c>
      <c r="C21" s="45">
        <v>79.1</v>
      </c>
      <c r="D21" s="46">
        <v>36.154</v>
      </c>
      <c r="E21" s="47">
        <f t="shared" si="0"/>
        <v>5.562153846153847</v>
      </c>
      <c r="F21" s="48">
        <f t="shared" si="1"/>
        <v>45.706700379266756</v>
      </c>
    </row>
    <row r="22" spans="1:6" ht="15" customHeight="1">
      <c r="A22" s="92" t="s">
        <v>16</v>
      </c>
      <c r="B22" s="49">
        <v>4000</v>
      </c>
      <c r="C22" s="45">
        <v>690</v>
      </c>
      <c r="D22" s="44">
        <v>666.833</v>
      </c>
      <c r="E22" s="47">
        <f t="shared" si="0"/>
        <v>16.670825</v>
      </c>
      <c r="F22" s="48">
        <f t="shared" si="1"/>
        <v>96.64246376811593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188857.934</v>
      </c>
      <c r="E23" s="83">
        <f t="shared" si="0"/>
        <v>8.288768565008251</v>
      </c>
      <c r="F23" s="84">
        <f t="shared" si="1"/>
        <v>56.823817160462994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371559.294</v>
      </c>
      <c r="D24" s="45">
        <f>SUM(D25:D33)</f>
        <v>216058.88799999998</v>
      </c>
      <c r="E24" s="47">
        <f t="shared" si="0"/>
        <v>10.73095029351654</v>
      </c>
      <c r="F24" s="48">
        <f t="shared" si="1"/>
        <v>58.149235260415786</v>
      </c>
    </row>
    <row r="25" spans="1:6" s="2" customFormat="1" ht="47.25">
      <c r="A25" s="94" t="s">
        <v>4</v>
      </c>
      <c r="B25" s="112">
        <v>411622.4</v>
      </c>
      <c r="C25" s="53">
        <v>63389.8</v>
      </c>
      <c r="D25" s="61">
        <v>47542.35</v>
      </c>
      <c r="E25" s="47">
        <f t="shared" si="0"/>
        <v>11.549990962590956</v>
      </c>
      <c r="F25" s="48">
        <f t="shared" si="1"/>
        <v>74.99999999999999</v>
      </c>
    </row>
    <row r="26" spans="1:7" s="2" customFormat="1" ht="37.5" customHeight="1">
      <c r="A26" s="94" t="s">
        <v>76</v>
      </c>
      <c r="B26" s="112">
        <v>395586.9</v>
      </c>
      <c r="C26" s="53">
        <v>76963.8</v>
      </c>
      <c r="D26" s="61">
        <v>57722.9</v>
      </c>
      <c r="E26" s="47">
        <f t="shared" si="0"/>
        <v>14.591711707339144</v>
      </c>
      <c r="F26" s="48">
        <f t="shared" si="1"/>
        <v>75.00006496560721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127046</v>
      </c>
      <c r="D27" s="61">
        <v>65603.469</v>
      </c>
      <c r="E27" s="47">
        <f t="shared" si="0"/>
        <v>12.313649803677118</v>
      </c>
      <c r="F27" s="48">
        <f t="shared" si="1"/>
        <v>51.63757143082033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221.5</v>
      </c>
      <c r="D28" s="61">
        <v>134</v>
      </c>
      <c r="E28" s="47">
        <f t="shared" si="0"/>
        <v>11.790585129784425</v>
      </c>
      <c r="F28" s="48">
        <f t="shared" si="1"/>
        <v>60.496613995485326</v>
      </c>
      <c r="G28" s="20"/>
    </row>
    <row r="29" spans="1:6" s="2" customFormat="1" ht="330.75">
      <c r="A29" s="87" t="s">
        <v>79</v>
      </c>
      <c r="B29" s="114">
        <v>608528.8</v>
      </c>
      <c r="C29" s="60">
        <v>93874.6</v>
      </c>
      <c r="D29" s="61">
        <v>40629.408</v>
      </c>
      <c r="E29" s="47">
        <f t="shared" si="0"/>
        <v>6.676661482578967</v>
      </c>
      <c r="F29" s="48">
        <f t="shared" si="1"/>
        <v>43.28051251350205</v>
      </c>
    </row>
    <row r="30" spans="1:6" s="2" customFormat="1" ht="228.75" customHeight="1">
      <c r="A30" s="111" t="s">
        <v>80</v>
      </c>
      <c r="B30" s="114">
        <v>4359.6</v>
      </c>
      <c r="C30" s="60">
        <v>643.251</v>
      </c>
      <c r="D30" s="61">
        <v>308.351</v>
      </c>
      <c r="E30" s="47">
        <f t="shared" si="0"/>
        <v>7.0729195339021915</v>
      </c>
      <c r="F30" s="48">
        <f t="shared" si="1"/>
        <v>47.93634211217706</v>
      </c>
    </row>
    <row r="31" spans="1:6" s="2" customFormat="1" ht="75" customHeight="1">
      <c r="A31" s="96" t="s">
        <v>81</v>
      </c>
      <c r="B31" s="112">
        <v>38867.2</v>
      </c>
      <c r="C31" s="53">
        <v>5756.9</v>
      </c>
      <c r="D31" s="61">
        <v>2530.65</v>
      </c>
      <c r="E31" s="47">
        <f t="shared" si="0"/>
        <v>6.51101700148197</v>
      </c>
      <c r="F31" s="48">
        <f t="shared" si="1"/>
        <v>43.95855408292658</v>
      </c>
    </row>
    <row r="32" spans="1:6" ht="84" customHeight="1">
      <c r="A32" s="97" t="s">
        <v>82</v>
      </c>
      <c r="B32" s="114">
        <v>13174.6</v>
      </c>
      <c r="C32" s="53">
        <v>2195.9</v>
      </c>
      <c r="D32" s="61">
        <v>1098</v>
      </c>
      <c r="E32" s="47">
        <f t="shared" si="0"/>
        <v>8.334218875715392</v>
      </c>
      <c r="F32" s="48">
        <f t="shared" si="1"/>
        <v>50.00227697071815</v>
      </c>
    </row>
    <row r="33" spans="1:6" ht="17.25" customHeight="1">
      <c r="A33" s="97" t="s">
        <v>83</v>
      </c>
      <c r="B33" s="112">
        <v>7371.73</v>
      </c>
      <c r="C33" s="53">
        <v>1467.543</v>
      </c>
      <c r="D33" s="61">
        <v>489.76</v>
      </c>
      <c r="E33" s="47">
        <f t="shared" si="0"/>
        <v>6.643759334647363</v>
      </c>
      <c r="F33" s="48">
        <f t="shared" si="1"/>
        <v>33.37278703247537</v>
      </c>
    </row>
    <row r="34" spans="1:6" ht="15.75">
      <c r="A34" s="98" t="s">
        <v>12</v>
      </c>
      <c r="B34" s="59">
        <f>B23+B24</f>
        <v>4291898.03</v>
      </c>
      <c r="C34" s="62">
        <f>C23+C24</f>
        <v>703916.294</v>
      </c>
      <c r="D34" s="63">
        <f>D23+D24</f>
        <v>404916.822</v>
      </c>
      <c r="E34" s="83">
        <f t="shared" si="0"/>
        <v>9.434446465635157</v>
      </c>
      <c r="F34" s="84">
        <f t="shared" si="1"/>
        <v>57.52343360303007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172.8</v>
      </c>
      <c r="D36" s="64">
        <v>80.091</v>
      </c>
      <c r="E36" s="47">
        <f t="shared" si="0"/>
        <v>14.970280373831773</v>
      </c>
      <c r="F36" s="48">
        <f t="shared" si="1"/>
        <v>46.34895833333333</v>
      </c>
    </row>
    <row r="37" spans="1:6" s="11" customFormat="1" ht="78.75">
      <c r="A37" s="91" t="s">
        <v>17</v>
      </c>
      <c r="B37" s="49">
        <v>710</v>
      </c>
      <c r="C37" s="102">
        <v>40</v>
      </c>
      <c r="D37" s="49">
        <v>385.451</v>
      </c>
      <c r="E37" s="47">
        <f t="shared" si="0"/>
        <v>54.28887323943662</v>
      </c>
      <c r="F37" s="48" t="s">
        <v>94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25" customFormat="1" ht="47.25">
      <c r="A39" s="91" t="s">
        <v>5</v>
      </c>
      <c r="B39" s="49">
        <v>2500</v>
      </c>
      <c r="C39" s="102">
        <v>105</v>
      </c>
      <c r="D39" s="49">
        <v>2863.34</v>
      </c>
      <c r="E39" s="47">
        <f t="shared" si="0"/>
        <v>114.5336</v>
      </c>
      <c r="F39" s="48" t="s">
        <v>95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350</v>
      </c>
      <c r="D41" s="65">
        <v>68.126</v>
      </c>
      <c r="E41" s="47">
        <f t="shared" si="0"/>
        <v>3.4063000000000003</v>
      </c>
      <c r="F41" s="48">
        <f t="shared" si="1"/>
        <v>19.464571428571432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697.8</v>
      </c>
      <c r="D42" s="59">
        <f>SUM(D36:D41)</f>
        <v>3439.2620000000006</v>
      </c>
      <c r="E42" s="83">
        <f t="shared" si="0"/>
        <v>43.36479636867987</v>
      </c>
      <c r="F42" s="84" t="s">
        <v>96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704614.094</v>
      </c>
      <c r="D43" s="59">
        <f>D34+D42</f>
        <v>408356.084</v>
      </c>
      <c r="E43" s="83">
        <f t="shared" si="0"/>
        <v>9.497030722637824</v>
      </c>
      <c r="F43" s="84">
        <f t="shared" si="1"/>
        <v>57.95457222290532</v>
      </c>
    </row>
    <row r="44" spans="1:6" s="19" customFormat="1" ht="47.25">
      <c r="A44" s="116" t="s">
        <v>63</v>
      </c>
      <c r="B44" s="117">
        <v>2136</v>
      </c>
      <c r="C44" s="117"/>
      <c r="D44" s="45">
        <v>803.752</v>
      </c>
      <c r="E44" s="47">
        <f t="shared" si="0"/>
        <v>37.62883895131086</v>
      </c>
      <c r="F44" s="118"/>
    </row>
    <row r="45" spans="1:6" ht="15.75">
      <c r="A45" s="100" t="s">
        <v>14</v>
      </c>
      <c r="B45" s="59">
        <f>B43+B44</f>
        <v>4301965.03</v>
      </c>
      <c r="C45" s="66">
        <f>C43+C44</f>
        <v>704614.094</v>
      </c>
      <c r="D45" s="59">
        <f>D43+D44</f>
        <v>409159.83599999995</v>
      </c>
      <c r="E45" s="83">
        <f t="shared" si="0"/>
        <v>9.510998651702195</v>
      </c>
      <c r="F45" s="84">
        <f t="shared" si="1"/>
        <v>58.06864203882927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2018-01-29T13:44:37Z</cp:lastPrinted>
  <dcterms:created xsi:type="dcterms:W3CDTF">2004-07-02T06:40:36Z</dcterms:created>
  <dcterms:modified xsi:type="dcterms:W3CDTF">2018-02-05T09:31:56Z</dcterms:modified>
  <cp:category/>
  <cp:version/>
  <cp:contentType/>
  <cp:contentStatus/>
</cp:coreProperties>
</file>